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ffcofr-my.sharepoint.com/personal/nathalie_matton_ffcorientation_fr/Documents/Documents/COMPETITION/"/>
    </mc:Choice>
  </mc:AlternateContent>
  <xr:revisionPtr revIDLastSave="0" documentId="8_{9134B986-404A-46D3-90E7-05DE41BD4362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Feui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1" i="1" l="1"/>
  <c r="F10" i="1"/>
  <c r="F11" i="1"/>
  <c r="F12" i="1"/>
  <c r="F13" i="1"/>
  <c r="F14" i="1"/>
  <c r="F15" i="1"/>
  <c r="F16" i="1"/>
  <c r="F17" i="1"/>
  <c r="F18" i="1"/>
  <c r="F19" i="1"/>
  <c r="F20" i="1"/>
  <c r="F9" i="1"/>
  <c r="F24" i="1"/>
  <c r="J42" i="1"/>
  <c r="I42" i="1"/>
  <c r="L29" i="1"/>
  <c r="E9" i="1"/>
  <c r="E24" i="1"/>
  <c r="D9" i="1"/>
  <c r="D24" i="1"/>
  <c r="C9" i="1"/>
  <c r="C24" i="1"/>
  <c r="B24" i="1"/>
  <c r="E21" i="1"/>
  <c r="D21" i="1"/>
  <c r="C21" i="1"/>
  <c r="E20" i="1"/>
  <c r="D20" i="1"/>
  <c r="C20" i="1"/>
  <c r="E19" i="1"/>
  <c r="D19" i="1"/>
  <c r="C19" i="1"/>
  <c r="E18" i="1"/>
  <c r="D18" i="1"/>
  <c r="C18" i="1"/>
  <c r="E17" i="1"/>
  <c r="D17" i="1"/>
  <c r="C17" i="1"/>
  <c r="E16" i="1"/>
  <c r="D16" i="1"/>
  <c r="C16" i="1"/>
  <c r="E15" i="1"/>
  <c r="D15" i="1"/>
  <c r="C15" i="1"/>
  <c r="E14" i="1"/>
  <c r="D14" i="1"/>
  <c r="C14" i="1"/>
  <c r="E13" i="1"/>
  <c r="D13" i="1"/>
  <c r="C13" i="1"/>
  <c r="E12" i="1"/>
  <c r="D12" i="1"/>
  <c r="C12" i="1"/>
  <c r="E11" i="1"/>
  <c r="D11" i="1"/>
  <c r="C11" i="1"/>
  <c r="E10" i="1"/>
  <c r="D10" i="1"/>
  <c r="C10" i="1"/>
</calcChain>
</file>

<file path=xl/sharedStrings.xml><?xml version="1.0" encoding="utf-8"?>
<sst xmlns="http://schemas.openxmlformats.org/spreadsheetml/2006/main" count="86" uniqueCount="72">
  <si>
    <t>3 Vérifier que le total correspond bien aux quotas de votre ligue (écriture verte et non en rouge)</t>
  </si>
  <si>
    <t>Quotas Sportifs</t>
  </si>
  <si>
    <t>Quota Administratif</t>
  </si>
  <si>
    <t>Ligue</t>
  </si>
  <si>
    <t>Quota LD</t>
  </si>
  <si>
    <t>Quota MD</t>
  </si>
  <si>
    <t>Quota Sprint</t>
  </si>
  <si>
    <t>Auvergne-Rhône-Alpes</t>
  </si>
  <si>
    <t>D12</t>
  </si>
  <si>
    <t>Bourgogne-Franche-Comté</t>
  </si>
  <si>
    <t>D14</t>
  </si>
  <si>
    <t>Bretagne</t>
  </si>
  <si>
    <t>D16</t>
  </si>
  <si>
    <t>Centre-Val de Loire</t>
  </si>
  <si>
    <t>D18</t>
  </si>
  <si>
    <t>D18-20</t>
  </si>
  <si>
    <t>Grand Est</t>
  </si>
  <si>
    <t>D20</t>
  </si>
  <si>
    <t>D21-35</t>
  </si>
  <si>
    <t>Hauts-de-France</t>
  </si>
  <si>
    <t>D21</t>
  </si>
  <si>
    <t>D40-45</t>
  </si>
  <si>
    <t>Île de France</t>
  </si>
  <si>
    <t>D35</t>
  </si>
  <si>
    <t>D50-55</t>
  </si>
  <si>
    <t>Nouvelle-Aquitaine</t>
  </si>
  <si>
    <t>D40</t>
  </si>
  <si>
    <t>D60-65</t>
  </si>
  <si>
    <t>Calédonienne</t>
  </si>
  <si>
    <t>D45</t>
  </si>
  <si>
    <t>D70-D75</t>
  </si>
  <si>
    <t>Normandie</t>
  </si>
  <si>
    <t>D50</t>
  </si>
  <si>
    <t>D80 et +</t>
  </si>
  <si>
    <t>Occitanie</t>
  </si>
  <si>
    <t>D55</t>
  </si>
  <si>
    <t>Pays de la Loire</t>
  </si>
  <si>
    <t>D60</t>
  </si>
  <si>
    <t>H14</t>
  </si>
  <si>
    <t>Provence Alpes-Côte d'Azur</t>
  </si>
  <si>
    <t>D65</t>
  </si>
  <si>
    <t>H16</t>
  </si>
  <si>
    <t>D70</t>
  </si>
  <si>
    <t>H18-20</t>
  </si>
  <si>
    <t>Votre ligue (à sélectionner)</t>
  </si>
  <si>
    <t>D75</t>
  </si>
  <si>
    <t>H21-35</t>
  </si>
  <si>
    <t>D80</t>
  </si>
  <si>
    <t>H40-45</t>
  </si>
  <si>
    <t>H50-55</t>
  </si>
  <si>
    <t>H12</t>
  </si>
  <si>
    <t>H60-65</t>
  </si>
  <si>
    <t>H70-75</t>
  </si>
  <si>
    <t>H80 et +</t>
  </si>
  <si>
    <t>H18</t>
  </si>
  <si>
    <t>Total</t>
  </si>
  <si>
    <t>H20</t>
  </si>
  <si>
    <t>H21</t>
  </si>
  <si>
    <t>H35</t>
  </si>
  <si>
    <t>H40</t>
  </si>
  <si>
    <t>H45</t>
  </si>
  <si>
    <t>H50</t>
  </si>
  <si>
    <t>H55</t>
  </si>
  <si>
    <t>H60</t>
  </si>
  <si>
    <t>H65</t>
  </si>
  <si>
    <t>H70</t>
  </si>
  <si>
    <t>H75</t>
  </si>
  <si>
    <t>H80</t>
  </si>
  <si>
    <t>Licenciés 2023</t>
  </si>
  <si>
    <t>2 Remplissez entre 0 et 3 les quotas par catégories dans les colonnes I J et par regroupement de catégories dans la colonne  L</t>
  </si>
  <si>
    <t>1 Sélectionner votre ligue en A24</t>
  </si>
  <si>
    <t>Tableur pour désigner par ligue et par format individuel pédestre, les quotas SPORTIF et ADMINISTRATIF, en préambule des règles spécifiques à la course d'orientation pédestre du règlement des compétitions FFCO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</si>
</sst>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4" xfId="0" applyFill="1" applyBorder="1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/>
    <xf numFmtId="0" fontId="0" fillId="0" borderId="8" xfId="0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right" vertical="center" indent="1"/>
    </xf>
    <xf numFmtId="0" fontId="1" fillId="0" borderId="0" xfId="0" applyFont="1" applyAlignment="1">
      <alignment horizontal="right" vertical="center" indent="1"/>
    </xf>
    <xf numFmtId="0" fontId="0" fillId="0" borderId="0" xfId="0" applyAlignment="1">
      <alignment vertical="center" wrapText="1"/>
    </xf>
    <xf numFmtId="0" fontId="2" fillId="0" borderId="0" xfId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3">
    <cellStyle name="Lien hypertexte" xfId="1" builtinId="8"/>
    <cellStyle name="Lien hypertexte visité" xfId="2" builtinId="9" hidden="1"/>
    <cellStyle name="Normal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2"/>
  <sheetViews>
    <sheetView tabSelected="1" workbookViewId="0">
      <selection activeCell="F22" sqref="F22"/>
    </sheetView>
  </sheetViews>
  <sheetFormatPr baseColWidth="10" defaultColWidth="9" defaultRowHeight="15.75" x14ac:dyDescent="0.25"/>
  <cols>
    <col min="1" max="1" width="24.125" customWidth="1"/>
    <col min="2" max="2" width="13.125" customWidth="1"/>
    <col min="3" max="3" width="14.125" bestFit="1" customWidth="1"/>
    <col min="4" max="5" width="12.625" customWidth="1"/>
    <col min="6" max="6" width="18.125" style="1" bestFit="1" customWidth="1"/>
    <col min="7" max="7" width="4.625" customWidth="1"/>
    <col min="8" max="8" width="6.5" style="15" bestFit="1" customWidth="1"/>
    <col min="9" max="9" width="8.875" bestFit="1" customWidth="1"/>
    <col min="10" max="10" width="9.625" bestFit="1" customWidth="1"/>
    <col min="11" max="11" width="12.125" style="15" customWidth="1"/>
    <col min="12" max="12" width="12" bestFit="1" customWidth="1"/>
    <col min="13" max="235" width="11" customWidth="1"/>
  </cols>
  <sheetData>
    <row r="1" spans="1:14" x14ac:dyDescent="0.25">
      <c r="A1" t="s">
        <v>71</v>
      </c>
    </row>
    <row r="3" spans="1:14" x14ac:dyDescent="0.25">
      <c r="A3" t="s">
        <v>70</v>
      </c>
    </row>
    <row r="4" spans="1:14" x14ac:dyDescent="0.25">
      <c r="A4" t="s">
        <v>69</v>
      </c>
    </row>
    <row r="5" spans="1:14" x14ac:dyDescent="0.25">
      <c r="A5" t="s">
        <v>0</v>
      </c>
    </row>
    <row r="7" spans="1:14" s="12" customFormat="1" x14ac:dyDescent="0.25">
      <c r="C7" s="30" t="s">
        <v>1</v>
      </c>
      <c r="D7" s="31"/>
      <c r="E7" s="32"/>
      <c r="F7" s="26" t="s">
        <v>2</v>
      </c>
      <c r="G7" s="14"/>
      <c r="H7" s="16"/>
      <c r="K7" s="16"/>
    </row>
    <row r="8" spans="1:14" ht="16.5" thickBot="1" x14ac:dyDescent="0.3">
      <c r="A8" s="12" t="s">
        <v>3</v>
      </c>
      <c r="B8" s="20" t="s">
        <v>68</v>
      </c>
      <c r="C8" s="21" t="s">
        <v>4</v>
      </c>
      <c r="D8" s="2" t="s">
        <v>5</v>
      </c>
      <c r="E8" s="22" t="s">
        <v>6</v>
      </c>
      <c r="F8" s="27"/>
      <c r="G8" s="3"/>
      <c r="I8" s="13" t="s">
        <v>4</v>
      </c>
      <c r="J8" s="13" t="s">
        <v>5</v>
      </c>
      <c r="K8" s="16"/>
      <c r="L8" s="13" t="s">
        <v>6</v>
      </c>
      <c r="N8" s="2"/>
    </row>
    <row r="9" spans="1:14" ht="16.5" thickBot="1" x14ac:dyDescent="0.3">
      <c r="A9" t="s">
        <v>7</v>
      </c>
      <c r="B9" s="20">
        <v>2260</v>
      </c>
      <c r="C9" s="21">
        <f t="shared" ref="C9:D21" si="0">QUOTIENT($B9+39,40)</f>
        <v>57</v>
      </c>
      <c r="D9" s="2">
        <f t="shared" si="0"/>
        <v>57</v>
      </c>
      <c r="E9" s="22">
        <f t="shared" ref="E9:E21" si="1">QUOTIENT($B9+79,80)</f>
        <v>29</v>
      </c>
      <c r="F9" s="28">
        <f>6+QUOTIENT($B9+399,400)</f>
        <v>12</v>
      </c>
      <c r="G9" s="3"/>
      <c r="H9" s="15" t="s">
        <v>8</v>
      </c>
      <c r="I9" s="4">
        <v>0</v>
      </c>
      <c r="J9" s="4">
        <v>0</v>
      </c>
      <c r="L9" s="2"/>
    </row>
    <row r="10" spans="1:14" x14ac:dyDescent="0.25">
      <c r="A10" t="s">
        <v>9</v>
      </c>
      <c r="B10" s="20">
        <v>774</v>
      </c>
      <c r="C10" s="21">
        <f t="shared" si="0"/>
        <v>20</v>
      </c>
      <c r="D10" s="2">
        <f t="shared" si="0"/>
        <v>20</v>
      </c>
      <c r="E10" s="22">
        <f t="shared" si="1"/>
        <v>10</v>
      </c>
      <c r="F10" s="28">
        <f t="shared" ref="F10:F20" si="2">6+QUOTIENT($B10+399,400)</f>
        <v>8</v>
      </c>
      <c r="G10" s="3"/>
      <c r="H10" s="15" t="s">
        <v>10</v>
      </c>
      <c r="I10" s="5">
        <v>0</v>
      </c>
      <c r="J10" s="5">
        <v>0</v>
      </c>
      <c r="K10" s="15" t="s">
        <v>10</v>
      </c>
      <c r="L10" s="4">
        <v>0</v>
      </c>
    </row>
    <row r="11" spans="1:14" x14ac:dyDescent="0.25">
      <c r="A11" t="s">
        <v>11</v>
      </c>
      <c r="B11" s="20">
        <v>452</v>
      </c>
      <c r="C11" s="21">
        <f t="shared" si="0"/>
        <v>12</v>
      </c>
      <c r="D11" s="2">
        <f t="shared" si="0"/>
        <v>12</v>
      </c>
      <c r="E11" s="22">
        <f t="shared" si="1"/>
        <v>6</v>
      </c>
      <c r="F11" s="28">
        <f t="shared" si="2"/>
        <v>8</v>
      </c>
      <c r="G11" s="3"/>
      <c r="H11" s="15" t="s">
        <v>12</v>
      </c>
      <c r="I11" s="5">
        <v>0</v>
      </c>
      <c r="J11" s="5">
        <v>0</v>
      </c>
      <c r="K11" s="15" t="s">
        <v>12</v>
      </c>
      <c r="L11" s="5">
        <v>0</v>
      </c>
    </row>
    <row r="12" spans="1:14" x14ac:dyDescent="0.25">
      <c r="A12" t="s">
        <v>13</v>
      </c>
      <c r="B12" s="20">
        <v>229</v>
      </c>
      <c r="C12" s="21">
        <f t="shared" si="0"/>
        <v>6</v>
      </c>
      <c r="D12" s="2">
        <f t="shared" si="0"/>
        <v>6</v>
      </c>
      <c r="E12" s="22">
        <f t="shared" si="1"/>
        <v>3</v>
      </c>
      <c r="F12" s="28">
        <f t="shared" si="2"/>
        <v>7</v>
      </c>
      <c r="G12" s="3"/>
      <c r="H12" s="15" t="s">
        <v>14</v>
      </c>
      <c r="I12" s="5">
        <v>0</v>
      </c>
      <c r="J12" s="5">
        <v>0</v>
      </c>
      <c r="K12" s="15" t="s">
        <v>15</v>
      </c>
      <c r="L12" s="5">
        <v>0</v>
      </c>
    </row>
    <row r="13" spans="1:14" x14ac:dyDescent="0.25">
      <c r="A13" t="s">
        <v>16</v>
      </c>
      <c r="B13" s="20">
        <v>908</v>
      </c>
      <c r="C13" s="21">
        <f t="shared" si="0"/>
        <v>23</v>
      </c>
      <c r="D13" s="2">
        <f t="shared" si="0"/>
        <v>23</v>
      </c>
      <c r="E13" s="22">
        <f t="shared" si="1"/>
        <v>12</v>
      </c>
      <c r="F13" s="28">
        <f t="shared" si="2"/>
        <v>9</v>
      </c>
      <c r="G13" s="3"/>
      <c r="H13" s="15" t="s">
        <v>17</v>
      </c>
      <c r="I13" s="5">
        <v>0</v>
      </c>
      <c r="J13" s="5">
        <v>0</v>
      </c>
      <c r="K13" s="15" t="s">
        <v>18</v>
      </c>
      <c r="L13" s="5">
        <v>0</v>
      </c>
    </row>
    <row r="14" spans="1:14" x14ac:dyDescent="0.25">
      <c r="A14" t="s">
        <v>19</v>
      </c>
      <c r="B14" s="20">
        <v>625</v>
      </c>
      <c r="C14" s="21">
        <f t="shared" si="0"/>
        <v>16</v>
      </c>
      <c r="D14" s="2">
        <f t="shared" si="0"/>
        <v>16</v>
      </c>
      <c r="E14" s="22">
        <f t="shared" si="1"/>
        <v>8</v>
      </c>
      <c r="F14" s="28">
        <f t="shared" si="2"/>
        <v>8</v>
      </c>
      <c r="G14" s="3"/>
      <c r="H14" s="15" t="s">
        <v>20</v>
      </c>
      <c r="I14" s="5">
        <v>0</v>
      </c>
      <c r="J14" s="5">
        <v>0</v>
      </c>
      <c r="K14" s="15" t="s">
        <v>21</v>
      </c>
      <c r="L14" s="5">
        <v>0</v>
      </c>
    </row>
    <row r="15" spans="1:14" x14ac:dyDescent="0.25">
      <c r="A15" t="s">
        <v>22</v>
      </c>
      <c r="B15" s="20">
        <v>1025</v>
      </c>
      <c r="C15" s="21">
        <f t="shared" si="0"/>
        <v>26</v>
      </c>
      <c r="D15" s="2">
        <f t="shared" si="0"/>
        <v>26</v>
      </c>
      <c r="E15" s="22">
        <f t="shared" si="1"/>
        <v>13</v>
      </c>
      <c r="F15" s="28">
        <f t="shared" si="2"/>
        <v>9</v>
      </c>
      <c r="G15" s="3"/>
      <c r="H15" s="15" t="s">
        <v>23</v>
      </c>
      <c r="I15" s="5">
        <v>0</v>
      </c>
      <c r="J15" s="5">
        <v>0</v>
      </c>
      <c r="K15" s="15" t="s">
        <v>24</v>
      </c>
      <c r="L15" s="5">
        <v>0</v>
      </c>
    </row>
    <row r="16" spans="1:14" x14ac:dyDescent="0.25">
      <c r="A16" t="s">
        <v>25</v>
      </c>
      <c r="B16" s="20">
        <v>1375</v>
      </c>
      <c r="C16" s="21">
        <f t="shared" si="0"/>
        <v>35</v>
      </c>
      <c r="D16" s="2">
        <f t="shared" si="0"/>
        <v>35</v>
      </c>
      <c r="E16" s="22">
        <f t="shared" si="1"/>
        <v>18</v>
      </c>
      <c r="F16" s="28">
        <f t="shared" si="2"/>
        <v>10</v>
      </c>
      <c r="G16" s="3"/>
      <c r="H16" s="15" t="s">
        <v>26</v>
      </c>
      <c r="I16" s="5">
        <v>0</v>
      </c>
      <c r="J16" s="5">
        <v>0</v>
      </c>
      <c r="K16" s="15" t="s">
        <v>27</v>
      </c>
      <c r="L16" s="5">
        <v>0</v>
      </c>
    </row>
    <row r="17" spans="1:12" x14ac:dyDescent="0.25">
      <c r="A17" t="s">
        <v>28</v>
      </c>
      <c r="B17" s="20">
        <v>172</v>
      </c>
      <c r="C17" s="21">
        <f t="shared" si="0"/>
        <v>5</v>
      </c>
      <c r="D17" s="2">
        <f t="shared" si="0"/>
        <v>5</v>
      </c>
      <c r="E17" s="22">
        <f t="shared" si="1"/>
        <v>3</v>
      </c>
      <c r="F17" s="28">
        <f t="shared" si="2"/>
        <v>7</v>
      </c>
      <c r="G17" s="3"/>
      <c r="H17" s="15" t="s">
        <v>29</v>
      </c>
      <c r="I17" s="5">
        <v>0</v>
      </c>
      <c r="J17" s="5">
        <v>0</v>
      </c>
      <c r="K17" s="15" t="s">
        <v>30</v>
      </c>
      <c r="L17" s="5">
        <v>0</v>
      </c>
    </row>
    <row r="18" spans="1:12" ht="16.5" thickBot="1" x14ac:dyDescent="0.3">
      <c r="A18" t="s">
        <v>31</v>
      </c>
      <c r="B18" s="20">
        <v>357</v>
      </c>
      <c r="C18" s="21">
        <f t="shared" si="0"/>
        <v>9</v>
      </c>
      <c r="D18" s="2">
        <f t="shared" si="0"/>
        <v>9</v>
      </c>
      <c r="E18" s="22">
        <f t="shared" si="1"/>
        <v>5</v>
      </c>
      <c r="F18" s="28">
        <f t="shared" si="2"/>
        <v>7</v>
      </c>
      <c r="G18" s="3"/>
      <c r="H18" s="15" t="s">
        <v>32</v>
      </c>
      <c r="I18" s="5">
        <v>0</v>
      </c>
      <c r="J18" s="5">
        <v>0</v>
      </c>
      <c r="K18" s="15" t="s">
        <v>33</v>
      </c>
      <c r="L18" s="6">
        <v>0</v>
      </c>
    </row>
    <row r="19" spans="1:12" ht="16.5" thickBot="1" x14ac:dyDescent="0.3">
      <c r="A19" t="s">
        <v>34</v>
      </c>
      <c r="B19" s="20">
        <v>870</v>
      </c>
      <c r="C19" s="21">
        <f t="shared" si="0"/>
        <v>22</v>
      </c>
      <c r="D19" s="2">
        <f t="shared" si="0"/>
        <v>22</v>
      </c>
      <c r="E19" s="22">
        <f t="shared" si="1"/>
        <v>11</v>
      </c>
      <c r="F19" s="28">
        <f t="shared" si="2"/>
        <v>9</v>
      </c>
      <c r="G19" s="3"/>
      <c r="H19" s="15" t="s">
        <v>35</v>
      </c>
      <c r="I19" s="5">
        <v>0</v>
      </c>
      <c r="J19" s="5">
        <v>0</v>
      </c>
    </row>
    <row r="20" spans="1:12" x14ac:dyDescent="0.25">
      <c r="A20" t="s">
        <v>36</v>
      </c>
      <c r="B20" s="20">
        <v>149</v>
      </c>
      <c r="C20" s="21">
        <f t="shared" si="0"/>
        <v>4</v>
      </c>
      <c r="D20" s="2">
        <f t="shared" si="0"/>
        <v>4</v>
      </c>
      <c r="E20" s="22">
        <f t="shared" si="1"/>
        <v>2</v>
      </c>
      <c r="F20" s="28">
        <f t="shared" si="2"/>
        <v>7</v>
      </c>
      <c r="G20" s="3"/>
      <c r="H20" s="15" t="s">
        <v>37</v>
      </c>
      <c r="I20" s="5">
        <v>0</v>
      </c>
      <c r="J20" s="5">
        <v>0</v>
      </c>
      <c r="K20" s="15" t="s">
        <v>38</v>
      </c>
      <c r="L20" s="4">
        <v>0</v>
      </c>
    </row>
    <row r="21" spans="1:12" x14ac:dyDescent="0.25">
      <c r="A21" t="s">
        <v>39</v>
      </c>
      <c r="B21" s="20">
        <v>741</v>
      </c>
      <c r="C21" s="23">
        <f t="shared" si="0"/>
        <v>19</v>
      </c>
      <c r="D21" s="24">
        <f t="shared" si="0"/>
        <v>19</v>
      </c>
      <c r="E21" s="25">
        <f t="shared" si="1"/>
        <v>10</v>
      </c>
      <c r="F21" s="29">
        <f>6+QUOTIENT($B21+399,400)</f>
        <v>8</v>
      </c>
      <c r="G21" s="3"/>
      <c r="H21" s="15" t="s">
        <v>40</v>
      </c>
      <c r="I21" s="5">
        <v>0</v>
      </c>
      <c r="J21" s="5">
        <v>0</v>
      </c>
      <c r="K21" s="15" t="s">
        <v>41</v>
      </c>
      <c r="L21" s="5">
        <v>0</v>
      </c>
    </row>
    <row r="22" spans="1:12" x14ac:dyDescent="0.25">
      <c r="B22" s="2"/>
      <c r="C22" s="2"/>
      <c r="D22" s="2"/>
      <c r="E22" s="2"/>
      <c r="F22"/>
      <c r="G22" s="2"/>
      <c r="H22" s="15" t="s">
        <v>42</v>
      </c>
      <c r="I22" s="5">
        <v>0</v>
      </c>
      <c r="J22" s="5">
        <v>0</v>
      </c>
      <c r="K22" s="15" t="s">
        <v>43</v>
      </c>
      <c r="L22" s="5">
        <v>0</v>
      </c>
    </row>
    <row r="23" spans="1:12" ht="16.5" thickBot="1" x14ac:dyDescent="0.3">
      <c r="A23" s="7" t="s">
        <v>44</v>
      </c>
      <c r="B23" s="8" t="s">
        <v>68</v>
      </c>
      <c r="C23" s="8" t="s">
        <v>4</v>
      </c>
      <c r="D23" s="8" t="s">
        <v>5</v>
      </c>
      <c r="E23" s="8" t="s">
        <v>6</v>
      </c>
      <c r="F23" s="8" t="s">
        <v>2</v>
      </c>
      <c r="G23" s="9"/>
      <c r="H23" s="15" t="s">
        <v>45</v>
      </c>
      <c r="I23" s="5">
        <v>0</v>
      </c>
      <c r="J23" s="5">
        <v>0</v>
      </c>
      <c r="K23" s="15" t="s">
        <v>46</v>
      </c>
      <c r="L23" s="5">
        <v>0</v>
      </c>
    </row>
    <row r="24" spans="1:12" ht="17.25" thickTop="1" thickBot="1" x14ac:dyDescent="0.3">
      <c r="A24" s="10" t="s">
        <v>7</v>
      </c>
      <c r="B24" s="11">
        <f>VLOOKUP($A$24,$A$8:E21,2,FALSE)</f>
        <v>2260</v>
      </c>
      <c r="C24" s="8">
        <f>VLOOKUP($A$24,$A$8:E21,3,FALSE)</f>
        <v>57</v>
      </c>
      <c r="D24" s="8">
        <f>VLOOKUP($A$24,$A$8:E21,4,FALSE)</f>
        <v>57</v>
      </c>
      <c r="E24" s="8">
        <f>VLOOKUP($A$24,$A$8:E21,5,FALSE)</f>
        <v>29</v>
      </c>
      <c r="F24" s="8">
        <f>VLOOKUP($A$24,$A$8:F21,6,FALSE)</f>
        <v>12</v>
      </c>
      <c r="G24" s="9"/>
      <c r="H24" s="15" t="s">
        <v>47</v>
      </c>
      <c r="I24" s="6">
        <v>0</v>
      </c>
      <c r="J24" s="6">
        <v>0</v>
      </c>
      <c r="K24" s="15" t="s">
        <v>48</v>
      </c>
      <c r="L24" s="5">
        <v>0</v>
      </c>
    </row>
    <row r="25" spans="1:12" ht="17.25" thickTop="1" thickBot="1" x14ac:dyDescent="0.3">
      <c r="I25" s="2"/>
      <c r="J25" s="2"/>
      <c r="K25" s="15" t="s">
        <v>49</v>
      </c>
      <c r="L25" s="5">
        <v>0</v>
      </c>
    </row>
    <row r="26" spans="1:12" x14ac:dyDescent="0.25">
      <c r="H26" s="15" t="s">
        <v>50</v>
      </c>
      <c r="I26" s="4">
        <v>0</v>
      </c>
      <c r="J26" s="4">
        <v>0</v>
      </c>
      <c r="K26" s="15" t="s">
        <v>51</v>
      </c>
      <c r="L26" s="5">
        <v>0</v>
      </c>
    </row>
    <row r="27" spans="1:12" x14ac:dyDescent="0.25">
      <c r="A27" s="17"/>
      <c r="B27" s="18"/>
      <c r="C27" s="19"/>
      <c r="H27" s="15" t="s">
        <v>38</v>
      </c>
      <c r="I27" s="5">
        <v>0</v>
      </c>
      <c r="J27" s="5">
        <v>0</v>
      </c>
      <c r="K27" s="15" t="s">
        <v>52</v>
      </c>
      <c r="L27" s="5">
        <v>0</v>
      </c>
    </row>
    <row r="28" spans="1:12" ht="16.5" thickBot="1" x14ac:dyDescent="0.3">
      <c r="A28" s="17"/>
      <c r="B28" s="18"/>
      <c r="C28" s="19"/>
      <c r="H28" s="15" t="s">
        <v>41</v>
      </c>
      <c r="I28" s="5">
        <v>0</v>
      </c>
      <c r="J28" s="5">
        <v>0</v>
      </c>
      <c r="K28" s="15" t="s">
        <v>53</v>
      </c>
      <c r="L28" s="6">
        <v>0</v>
      </c>
    </row>
    <row r="29" spans="1:12" x14ac:dyDescent="0.25">
      <c r="A29" s="17"/>
      <c r="B29" s="18"/>
      <c r="C29" s="19"/>
      <c r="H29" s="15" t="s">
        <v>54</v>
      </c>
      <c r="I29" s="5">
        <v>0</v>
      </c>
      <c r="J29" s="5">
        <v>0</v>
      </c>
      <c r="K29" s="15" t="s">
        <v>55</v>
      </c>
      <c r="L29" s="2">
        <f>SUM(L10:L28)</f>
        <v>0</v>
      </c>
    </row>
    <row r="30" spans="1:12" x14ac:dyDescent="0.25">
      <c r="A30" s="17"/>
      <c r="B30" s="18"/>
      <c r="C30" s="19"/>
      <c r="H30" s="15" t="s">
        <v>56</v>
      </c>
      <c r="I30" s="5">
        <v>0</v>
      </c>
      <c r="J30" s="5">
        <v>0</v>
      </c>
    </row>
    <row r="31" spans="1:12" x14ac:dyDescent="0.25">
      <c r="A31" s="17"/>
      <c r="B31" s="18"/>
      <c r="C31" s="19"/>
      <c r="H31" s="15" t="s">
        <v>57</v>
      </c>
      <c r="I31" s="5">
        <v>0</v>
      </c>
      <c r="J31" s="5">
        <v>0</v>
      </c>
    </row>
    <row r="32" spans="1:12" x14ac:dyDescent="0.25">
      <c r="A32" s="17"/>
      <c r="B32" s="18"/>
      <c r="C32" s="19"/>
      <c r="H32" s="15" t="s">
        <v>58</v>
      </c>
      <c r="I32" s="5">
        <v>0</v>
      </c>
      <c r="J32" s="5">
        <v>0</v>
      </c>
    </row>
    <row r="33" spans="1:10" x14ac:dyDescent="0.25">
      <c r="A33" s="17"/>
      <c r="B33" s="18"/>
      <c r="C33" s="19"/>
      <c r="H33" s="15" t="s">
        <v>59</v>
      </c>
      <c r="I33" s="5">
        <v>0</v>
      </c>
      <c r="J33" s="5">
        <v>0</v>
      </c>
    </row>
    <row r="34" spans="1:10" x14ac:dyDescent="0.25">
      <c r="A34" s="17"/>
      <c r="B34" s="18"/>
      <c r="C34" s="19"/>
      <c r="H34" s="15" t="s">
        <v>60</v>
      </c>
      <c r="I34" s="5">
        <v>0</v>
      </c>
      <c r="J34" s="5">
        <v>0</v>
      </c>
    </row>
    <row r="35" spans="1:10" x14ac:dyDescent="0.25">
      <c r="A35" s="17"/>
      <c r="B35" s="18"/>
      <c r="C35" s="19"/>
      <c r="H35" s="15" t="s">
        <v>61</v>
      </c>
      <c r="I35" s="5">
        <v>0</v>
      </c>
      <c r="J35" s="5">
        <v>0</v>
      </c>
    </row>
    <row r="36" spans="1:10" x14ac:dyDescent="0.25">
      <c r="A36" s="17"/>
      <c r="B36" s="18"/>
      <c r="C36" s="19"/>
      <c r="H36" s="15" t="s">
        <v>62</v>
      </c>
      <c r="I36" s="5">
        <v>0</v>
      </c>
      <c r="J36" s="5">
        <v>0</v>
      </c>
    </row>
    <row r="37" spans="1:10" x14ac:dyDescent="0.25">
      <c r="A37" s="17"/>
      <c r="B37" s="18"/>
      <c r="C37" s="19"/>
      <c r="H37" s="15" t="s">
        <v>63</v>
      </c>
      <c r="I37" s="5">
        <v>0</v>
      </c>
      <c r="J37" s="5">
        <v>0</v>
      </c>
    </row>
    <row r="38" spans="1:10" x14ac:dyDescent="0.25">
      <c r="A38" s="17"/>
      <c r="B38" s="18"/>
      <c r="C38" s="19"/>
      <c r="H38" s="15" t="s">
        <v>64</v>
      </c>
      <c r="I38" s="5">
        <v>0</v>
      </c>
      <c r="J38" s="5">
        <v>0</v>
      </c>
    </row>
    <row r="39" spans="1:10" x14ac:dyDescent="0.25">
      <c r="A39" s="17"/>
      <c r="B39" s="18"/>
      <c r="C39" s="19"/>
      <c r="H39" s="15" t="s">
        <v>65</v>
      </c>
      <c r="I39" s="5">
        <v>0</v>
      </c>
      <c r="J39" s="5">
        <v>0</v>
      </c>
    </row>
    <row r="40" spans="1:10" x14ac:dyDescent="0.25">
      <c r="H40" s="15" t="s">
        <v>66</v>
      </c>
      <c r="I40" s="5">
        <v>0</v>
      </c>
      <c r="J40" s="5">
        <v>0</v>
      </c>
    </row>
    <row r="41" spans="1:10" ht="16.5" thickBot="1" x14ac:dyDescent="0.3">
      <c r="H41" s="15" t="s">
        <v>67</v>
      </c>
      <c r="I41" s="6">
        <v>0</v>
      </c>
      <c r="J41" s="6">
        <v>0</v>
      </c>
    </row>
    <row r="42" spans="1:10" x14ac:dyDescent="0.25">
      <c r="H42" s="15" t="s">
        <v>55</v>
      </c>
      <c r="I42" s="2">
        <f>SUM(I9:I41)</f>
        <v>0</v>
      </c>
      <c r="J42" s="2">
        <f>SUM(J9:J41)</f>
        <v>0</v>
      </c>
    </row>
  </sheetData>
  <mergeCells count="1">
    <mergeCell ref="C7:E7"/>
  </mergeCells>
  <conditionalFormatting sqref="I42">
    <cfRule type="cellIs" dxfId="12" priority="8" operator="equal">
      <formula>$C$24</formula>
    </cfRule>
    <cfRule type="cellIs" dxfId="11" priority="11" operator="greaterThan">
      <formula>$C$24</formula>
    </cfRule>
    <cfRule type="cellIs" dxfId="10" priority="12" operator="lessThan">
      <formula>$C$24</formula>
    </cfRule>
    <cfRule type="cellIs" priority="13" operator="notEqual">
      <formula>$C$24</formula>
    </cfRule>
  </conditionalFormatting>
  <conditionalFormatting sqref="I9:J41 L10:L16 L18">
    <cfRule type="cellIs" dxfId="9" priority="14" operator="lessThan">
      <formula>0</formula>
    </cfRule>
    <cfRule type="cellIs" dxfId="8" priority="15" operator="greaterThan">
      <formula>3</formula>
    </cfRule>
  </conditionalFormatting>
  <conditionalFormatting sqref="J42">
    <cfRule type="cellIs" dxfId="7" priority="3" operator="equal">
      <formula>$D$24</formula>
    </cfRule>
    <cfRule type="cellIs" dxfId="6" priority="4" operator="greaterThan">
      <formula>$D$24</formula>
    </cfRule>
    <cfRule type="cellIs" dxfId="5" priority="5" operator="lessThan">
      <formula>$D$24</formula>
    </cfRule>
    <cfRule type="cellIs" priority="6" operator="notEqual">
      <formula>$D$24</formula>
    </cfRule>
  </conditionalFormatting>
  <conditionalFormatting sqref="L20:L28">
    <cfRule type="cellIs" dxfId="4" priority="1" operator="lessThan">
      <formula>0</formula>
    </cfRule>
    <cfRule type="cellIs" dxfId="3" priority="2" operator="greaterThan">
      <formula>3</formula>
    </cfRule>
  </conditionalFormatting>
  <conditionalFormatting sqref="L29">
    <cfRule type="cellIs" dxfId="2" priority="7" operator="equal">
      <formula>$E$24</formula>
    </cfRule>
    <cfRule type="cellIs" dxfId="1" priority="9" operator="greaterThan">
      <formula>$E$24</formula>
    </cfRule>
    <cfRule type="cellIs" dxfId="0" priority="10" operator="lessThan">
      <formula>$E$24</formula>
    </cfRule>
  </conditionalFormatting>
  <dataValidations disablePrompts="1" count="1">
    <dataValidation type="list" showInputMessage="1" showErrorMessage="1" errorTitle="Entrée non valide" error="Sélectionner une ligue dans la liste" promptTitle="Ligues" prompt="Sélectionner votre ligue dans la liste" sqref="A24" xr:uid="{00000000-0002-0000-0000-000000000000}">
      <formula1>$A$9:$A$21</formula1>
    </dataValidation>
  </dataValidation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Pierrick Merino</dc:creator>
  <cp:lastModifiedBy>Nathalie MATTON</cp:lastModifiedBy>
  <dcterms:created xsi:type="dcterms:W3CDTF">2023-12-21T11:24:08Z</dcterms:created>
  <dcterms:modified xsi:type="dcterms:W3CDTF">2024-01-12T09:11:30Z</dcterms:modified>
</cp:coreProperties>
</file>